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ERY FORD\Desktop\Conecuh County 2022\Budget\"/>
    </mc:Choice>
  </mc:AlternateContent>
  <bookViews>
    <workbookView xWindow="0" yWindow="0" windowWidth="28770" windowHeight="9645"/>
  </bookViews>
  <sheets>
    <sheet name="Evergreen Elementary Schoo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9" i="1" s="1"/>
  <c r="H32" i="1"/>
  <c r="H39" i="1" s="1"/>
  <c r="I35" i="1"/>
  <c r="F32" i="1"/>
  <c r="F39" i="1" s="1"/>
  <c r="E32" i="1"/>
  <c r="E39" i="1" s="1"/>
  <c r="D32" i="1"/>
  <c r="D39" i="1" s="1"/>
  <c r="C32" i="1"/>
  <c r="C39" i="1" s="1"/>
  <c r="B32" i="1"/>
  <c r="B39" i="1" s="1"/>
  <c r="I9" i="1"/>
  <c r="H6" i="1"/>
  <c r="H13" i="1" s="1"/>
  <c r="G6" i="1"/>
  <c r="G13" i="1" s="1"/>
  <c r="F6" i="1"/>
  <c r="F13" i="1" s="1"/>
  <c r="E6" i="1"/>
  <c r="E13" i="1" s="1"/>
  <c r="D6" i="1"/>
  <c r="D13" i="1" s="1"/>
  <c r="C6" i="1"/>
  <c r="C13" i="1" s="1"/>
  <c r="B6" i="1"/>
  <c r="B13" i="1" s="1"/>
  <c r="B18" i="1" l="1"/>
  <c r="B15" i="1"/>
  <c r="H41" i="1"/>
  <c r="H42" i="1"/>
  <c r="H43" i="1"/>
  <c r="H44" i="1"/>
  <c r="G41" i="1"/>
  <c r="G42" i="1"/>
  <c r="G43" i="1"/>
  <c r="G44" i="1"/>
  <c r="F41" i="1"/>
  <c r="F42" i="1"/>
  <c r="F43" i="1"/>
  <c r="F44" i="1"/>
  <c r="E41" i="1"/>
  <c r="E44" i="1"/>
  <c r="E42" i="1"/>
  <c r="E43" i="1"/>
  <c r="D41" i="1"/>
  <c r="D44" i="1"/>
  <c r="D42" i="1"/>
  <c r="D43" i="1"/>
  <c r="C42" i="1"/>
  <c r="C44" i="1"/>
  <c r="C41" i="1"/>
  <c r="C43" i="1"/>
  <c r="B44" i="1"/>
  <c r="B41" i="1"/>
  <c r="H15" i="1"/>
  <c r="H16" i="1"/>
  <c r="H17" i="1"/>
  <c r="H18" i="1"/>
  <c r="G15" i="1"/>
  <c r="G16" i="1"/>
  <c r="G17" i="1"/>
  <c r="G18" i="1"/>
  <c r="F15" i="1"/>
  <c r="F16" i="1"/>
  <c r="F17" i="1"/>
  <c r="F18" i="1"/>
  <c r="E15" i="1"/>
  <c r="E18" i="1"/>
  <c r="E16" i="1"/>
  <c r="E17" i="1"/>
  <c r="D15" i="1"/>
  <c r="D18" i="1"/>
  <c r="D16" i="1"/>
  <c r="D17" i="1"/>
  <c r="C16" i="1"/>
  <c r="C18" i="1"/>
  <c r="C15" i="1"/>
  <c r="C17" i="1"/>
  <c r="I39" i="1"/>
  <c r="B43" i="1"/>
  <c r="B42" i="1"/>
  <c r="B16" i="1"/>
  <c r="B17" i="1"/>
  <c r="I13" i="1"/>
  <c r="E19" i="1" l="1"/>
  <c r="E21" i="1" s="1"/>
  <c r="E45" i="1"/>
  <c r="E47" i="1" s="1"/>
  <c r="G19" i="1"/>
  <c r="G21" i="1" s="1"/>
  <c r="D19" i="1"/>
  <c r="D21" i="1" s="1"/>
  <c r="I18" i="1"/>
  <c r="H19" i="1"/>
  <c r="H21" i="1" s="1"/>
  <c r="C19" i="1"/>
  <c r="C21" i="1" s="1"/>
  <c r="F19" i="1"/>
  <c r="F21" i="1" s="1"/>
  <c r="D45" i="1"/>
  <c r="D47" i="1" s="1"/>
  <c r="C45" i="1"/>
  <c r="C47" i="1" s="1"/>
  <c r="I44" i="1"/>
  <c r="B45" i="1"/>
  <c r="B47" i="1" s="1"/>
  <c r="I41" i="1"/>
  <c r="I43" i="1"/>
  <c r="H45" i="1"/>
  <c r="H47" i="1" s="1"/>
  <c r="F45" i="1"/>
  <c r="F47" i="1" s="1"/>
  <c r="G45" i="1"/>
  <c r="G47" i="1" s="1"/>
  <c r="I42" i="1"/>
  <c r="B19" i="1"/>
  <c r="I15" i="1"/>
  <c r="I17" i="1"/>
  <c r="I16" i="1"/>
  <c r="I47" i="1" l="1"/>
  <c r="I49" i="1" s="1"/>
  <c r="I45" i="1"/>
  <c r="I19" i="1"/>
  <c r="B21" i="1"/>
  <c r="I21" i="1" s="1"/>
  <c r="I23" i="1" s="1"/>
</calcChain>
</file>

<file path=xl/sharedStrings.xml><?xml version="1.0" encoding="utf-8"?>
<sst xmlns="http://schemas.openxmlformats.org/spreadsheetml/2006/main" count="46" uniqueCount="25">
  <si>
    <t>Program Details</t>
  </si>
  <si>
    <t xml:space="preserve">   Days</t>
  </si>
  <si>
    <t xml:space="preserve">   Hours Per Day</t>
  </si>
  <si>
    <t xml:space="preserve">   Total Program Hrs.</t>
  </si>
  <si>
    <t xml:space="preserve">   Salary Per Hour</t>
  </si>
  <si>
    <t>Position</t>
  </si>
  <si>
    <t>Teacher</t>
  </si>
  <si>
    <t>Aide</t>
  </si>
  <si>
    <t>Program Totals</t>
  </si>
  <si>
    <t xml:space="preserve">   # of Employees</t>
  </si>
  <si>
    <t>Function Codes</t>
  </si>
  <si>
    <t>Salaries</t>
  </si>
  <si>
    <t>Benefits</t>
  </si>
  <si>
    <t xml:space="preserve">   Social Security -6.20%</t>
  </si>
  <si>
    <t xml:space="preserve">   Medicare - 1.45%</t>
  </si>
  <si>
    <t xml:space="preserve">   Total Benefits</t>
  </si>
  <si>
    <t>Personnel Costs</t>
  </si>
  <si>
    <t>Custodian</t>
  </si>
  <si>
    <t xml:space="preserve">   Retirement - 13.57%</t>
  </si>
  <si>
    <t xml:space="preserve">   Unemployment - 0.03%</t>
  </si>
  <si>
    <t>Supplies</t>
  </si>
  <si>
    <t>Grand Total - Summer</t>
  </si>
  <si>
    <t>Grand Total - Extended</t>
  </si>
  <si>
    <t>EXTENDED DAY BUDGET (2024-2025) - COUNTY SCHOOLS</t>
  </si>
  <si>
    <t>SUMMER PROGRAM BUDGET (2024-2025) - COUNTY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</si>
</sst>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2" fillId="0" borderId="5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0" borderId="1" xfId="0" applyFont="1" applyBorder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1" fontId="3" fillId="0" borderId="0" xfId="1" applyNumberFormat="1" applyFont="1" applyBorder="1" applyAlignment="1">
      <alignment horizontal="center"/>
    </xf>
    <xf numFmtId="1" fontId="3" fillId="0" borderId="5" xfId="1" applyNumberFormat="1" applyFont="1" applyBorder="1" applyAlignment="1">
      <alignment horizontal="center"/>
    </xf>
    <xf numFmtId="43" fontId="3" fillId="0" borderId="0" xfId="1" applyFont="1" applyBorder="1"/>
    <xf numFmtId="43" fontId="3" fillId="0" borderId="5" xfId="1" applyFont="1" applyBorder="1"/>
    <xf numFmtId="6" fontId="3" fillId="0" borderId="0" xfId="1" applyNumberFormat="1" applyFont="1" applyBorder="1" applyAlignment="1">
      <alignment horizontal="center"/>
    </xf>
    <xf numFmtId="6" fontId="2" fillId="0" borderId="5" xfId="1" applyNumberFormat="1" applyFont="1" applyBorder="1" applyAlignment="1">
      <alignment horizontal="center"/>
    </xf>
    <xf numFmtId="6" fontId="0" fillId="0" borderId="0" xfId="0" applyNumberFormat="1"/>
    <xf numFmtId="9" fontId="3" fillId="0" borderId="0" xfId="2" applyFont="1" applyBorder="1" applyAlignment="1">
      <alignment horizontal="center"/>
    </xf>
    <xf numFmtId="9" fontId="3" fillId="0" borderId="5" xfId="2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0" fontId="3" fillId="0" borderId="0" xfId="0" applyFont="1" applyBorder="1"/>
    <xf numFmtId="0" fontId="2" fillId="3" borderId="8" xfId="0" applyFont="1" applyFill="1" applyBorder="1"/>
    <xf numFmtId="165" fontId="3" fillId="0" borderId="6" xfId="0" applyNumberFormat="1" applyFont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4" fillId="0" borderId="0" xfId="0" applyFont="1"/>
    <xf numFmtId="0" fontId="6" fillId="0" borderId="0" xfId="0" applyFont="1" applyAlignment="1">
      <alignment horizontal="center"/>
    </xf>
    <xf numFmtId="9" fontId="0" fillId="0" borderId="0" xfId="2" applyFont="1"/>
    <xf numFmtId="43" fontId="0" fillId="0" borderId="0" xfId="0" applyNumberFormat="1"/>
    <xf numFmtId="166" fontId="0" fillId="0" borderId="0" xfId="1" applyNumberFormat="1" applyFont="1"/>
    <xf numFmtId="0" fontId="3" fillId="0" borderId="0" xfId="0" quotePrefix="1" applyFont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165" fontId="2" fillId="5" borderId="7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5" borderId="8" xfId="0" applyFont="1" applyFill="1" applyBorder="1"/>
    <xf numFmtId="6" fontId="0" fillId="0" borderId="9" xfId="0" applyNumberFormat="1" applyBorder="1"/>
    <xf numFmtId="165" fontId="0" fillId="0" borderId="9" xfId="0" applyNumberFormat="1" applyBorder="1"/>
    <xf numFmtId="0" fontId="5" fillId="0" borderId="9" xfId="0" applyFont="1" applyBorder="1"/>
    <xf numFmtId="9" fontId="0" fillId="0" borderId="9" xfId="2" applyFont="1" applyBorder="1"/>
    <xf numFmtId="43" fontId="0" fillId="0" borderId="9" xfId="1" applyFont="1" applyBorder="1"/>
    <xf numFmtId="0" fontId="0" fillId="0" borderId="9" xfId="0" applyBorder="1"/>
    <xf numFmtId="0" fontId="4" fillId="0" borderId="9" xfId="0" applyFont="1" applyBorder="1"/>
    <xf numFmtId="166" fontId="0" fillId="0" borderId="9" xfId="1" applyNumberFormat="1" applyFont="1" applyBorder="1"/>
    <xf numFmtId="166" fontId="0" fillId="0" borderId="9" xfId="0" applyNumberFormat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2" fillId="2" borderId="3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Normal="100" workbookViewId="0">
      <selection activeCell="L8" sqref="L8"/>
    </sheetView>
  </sheetViews>
  <sheetFormatPr defaultRowHeight="12.75" x14ac:dyDescent="0.2"/>
  <cols>
    <col min="1" max="1" width="26.5703125" bestFit="1" customWidth="1"/>
    <col min="2" max="8" width="10.7109375" customWidth="1"/>
    <col min="9" max="9" width="11" customWidth="1"/>
    <col min="10" max="10" width="10.42578125" customWidth="1"/>
    <col min="11" max="12" width="13.42578125" bestFit="1" customWidth="1"/>
    <col min="13" max="13" width="12.7109375" bestFit="1" customWidth="1"/>
  </cols>
  <sheetData>
    <row r="1" spans="1:12" ht="35.25" customHeight="1" x14ac:dyDescent="0.2">
      <c r="A1" s="50" t="s">
        <v>23</v>
      </c>
      <c r="B1" s="51"/>
      <c r="C1" s="51"/>
      <c r="D1" s="51"/>
      <c r="E1" s="51"/>
      <c r="F1" s="51"/>
      <c r="G1" s="51"/>
      <c r="H1" s="51"/>
      <c r="I1" s="52"/>
    </row>
    <row r="2" spans="1:12" ht="15" x14ac:dyDescent="0.25">
      <c r="A2" s="53"/>
      <c r="B2" s="54"/>
      <c r="C2" s="54"/>
      <c r="D2" s="54"/>
      <c r="E2" s="54"/>
      <c r="F2" s="54"/>
      <c r="G2" s="54"/>
      <c r="H2" s="54"/>
      <c r="I2" s="55"/>
    </row>
    <row r="3" spans="1:12" ht="15" x14ac:dyDescent="0.25">
      <c r="A3" s="1" t="s">
        <v>0</v>
      </c>
      <c r="B3" s="36"/>
      <c r="C3" s="35"/>
      <c r="D3" s="2"/>
      <c r="E3" s="2"/>
      <c r="F3" s="2"/>
      <c r="G3" s="2"/>
      <c r="H3" s="2"/>
      <c r="I3" s="3"/>
    </row>
    <row r="4" spans="1:12" ht="15" x14ac:dyDescent="0.25">
      <c r="A4" s="4" t="s">
        <v>1</v>
      </c>
      <c r="B4" s="2">
        <v>47</v>
      </c>
      <c r="C4" s="2">
        <v>47</v>
      </c>
      <c r="D4" s="2">
        <v>47</v>
      </c>
      <c r="E4" s="2">
        <v>47</v>
      </c>
      <c r="F4" s="2">
        <v>47</v>
      </c>
      <c r="G4" s="2">
        <v>47</v>
      </c>
      <c r="H4" s="2">
        <v>47</v>
      </c>
      <c r="I4" s="5"/>
    </row>
    <row r="5" spans="1:12" ht="15" x14ac:dyDescent="0.25">
      <c r="A5" s="4" t="s">
        <v>2</v>
      </c>
      <c r="B5" s="2">
        <v>2</v>
      </c>
      <c r="C5" s="2">
        <v>2</v>
      </c>
      <c r="D5" s="2">
        <v>2</v>
      </c>
      <c r="E5" s="2">
        <v>2</v>
      </c>
      <c r="F5" s="2">
        <v>2</v>
      </c>
      <c r="G5" s="2">
        <v>2</v>
      </c>
      <c r="H5" s="2">
        <v>2</v>
      </c>
      <c r="I5" s="5"/>
    </row>
    <row r="6" spans="1:12" ht="15" x14ac:dyDescent="0.25">
      <c r="A6" s="4" t="s">
        <v>3</v>
      </c>
      <c r="B6" s="2">
        <f t="shared" ref="B6:H6" si="0">B4*B5</f>
        <v>94</v>
      </c>
      <c r="C6" s="2">
        <f t="shared" si="0"/>
        <v>94</v>
      </c>
      <c r="D6" s="2">
        <f>D4*D5</f>
        <v>94</v>
      </c>
      <c r="E6" s="2">
        <f t="shared" si="0"/>
        <v>94</v>
      </c>
      <c r="F6" s="2">
        <f t="shared" si="0"/>
        <v>94</v>
      </c>
      <c r="G6" s="2">
        <f t="shared" si="0"/>
        <v>94</v>
      </c>
      <c r="H6" s="2">
        <f t="shared" si="0"/>
        <v>94</v>
      </c>
      <c r="I6" s="5"/>
    </row>
    <row r="7" spans="1:12" ht="15" x14ac:dyDescent="0.25">
      <c r="A7" s="4" t="s">
        <v>4</v>
      </c>
      <c r="B7" s="6">
        <v>35</v>
      </c>
      <c r="C7" s="6">
        <v>25</v>
      </c>
      <c r="D7" s="6">
        <v>25</v>
      </c>
      <c r="E7" s="6">
        <v>0</v>
      </c>
      <c r="F7" s="6">
        <v>0</v>
      </c>
      <c r="G7" s="6">
        <v>0</v>
      </c>
      <c r="H7" s="6">
        <v>0</v>
      </c>
      <c r="I7" s="5"/>
    </row>
    <row r="8" spans="1:12" ht="48" customHeight="1" x14ac:dyDescent="0.25">
      <c r="A8" s="7" t="s">
        <v>5</v>
      </c>
      <c r="B8" s="8" t="s">
        <v>6</v>
      </c>
      <c r="C8" s="9" t="s">
        <v>7</v>
      </c>
      <c r="D8" s="9" t="s">
        <v>17</v>
      </c>
      <c r="E8" s="9"/>
      <c r="F8" s="9"/>
      <c r="G8" s="9"/>
      <c r="H8" s="9"/>
      <c r="I8" s="10" t="s">
        <v>8</v>
      </c>
    </row>
    <row r="9" spans="1:12" ht="14.25" x14ac:dyDescent="0.2">
      <c r="A9" s="4" t="s">
        <v>9</v>
      </c>
      <c r="B9" s="11">
        <v>2</v>
      </c>
      <c r="C9" s="11">
        <v>1</v>
      </c>
      <c r="D9" s="11">
        <v>1</v>
      </c>
      <c r="E9" s="11">
        <v>0</v>
      </c>
      <c r="F9" s="11">
        <v>0</v>
      </c>
      <c r="G9" s="11">
        <v>0</v>
      </c>
      <c r="H9" s="11">
        <v>0</v>
      </c>
      <c r="I9" s="12">
        <f>SUM(B9:H9)</f>
        <v>4</v>
      </c>
    </row>
    <row r="10" spans="1:12" ht="14.25" x14ac:dyDescent="0.2">
      <c r="A10" s="4"/>
      <c r="B10" s="11"/>
      <c r="C10" s="11"/>
      <c r="D10" s="11"/>
      <c r="E10" s="11"/>
      <c r="F10" s="11"/>
      <c r="G10" s="11"/>
      <c r="H10" s="11"/>
      <c r="I10" s="12"/>
    </row>
    <row r="11" spans="1:12" ht="15" hidden="1" x14ac:dyDescent="0.25">
      <c r="A11" s="1" t="s">
        <v>10</v>
      </c>
      <c r="B11" s="11">
        <v>1100</v>
      </c>
      <c r="C11" s="11">
        <v>1100</v>
      </c>
      <c r="D11" s="11">
        <v>3200</v>
      </c>
      <c r="E11" s="11">
        <v>3200</v>
      </c>
      <c r="F11" s="11">
        <v>1100</v>
      </c>
      <c r="G11" s="11">
        <v>4210</v>
      </c>
      <c r="H11" s="11">
        <v>4210</v>
      </c>
      <c r="I11" s="12"/>
    </row>
    <row r="12" spans="1:12" ht="15" x14ac:dyDescent="0.25">
      <c r="A12" s="1"/>
      <c r="B12" s="13"/>
      <c r="C12" s="13"/>
      <c r="D12" s="13"/>
      <c r="E12" s="13"/>
      <c r="F12" s="13"/>
      <c r="G12" s="13"/>
      <c r="H12" s="13"/>
      <c r="I12" s="14"/>
    </row>
    <row r="13" spans="1:12" ht="15" x14ac:dyDescent="0.25">
      <c r="A13" s="1" t="s">
        <v>11</v>
      </c>
      <c r="B13" s="15">
        <f>ROUND(B6*B7*B9,0)</f>
        <v>6580</v>
      </c>
      <c r="C13" s="15">
        <f t="shared" ref="C13:H13" si="1">ROUND(C6*C7*C9,0)</f>
        <v>2350</v>
      </c>
      <c r="D13" s="15">
        <f t="shared" si="1"/>
        <v>2350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6">
        <f>SUM(B13:H13)</f>
        <v>11280</v>
      </c>
      <c r="L13" s="17"/>
    </row>
    <row r="14" spans="1:12" ht="15" x14ac:dyDescent="0.25">
      <c r="A14" s="1" t="s">
        <v>12</v>
      </c>
      <c r="B14" s="18"/>
      <c r="C14" s="18"/>
      <c r="D14" s="18"/>
      <c r="E14" s="18"/>
      <c r="F14" s="18"/>
      <c r="G14" s="18"/>
      <c r="H14" s="18"/>
      <c r="I14" s="19"/>
    </row>
    <row r="15" spans="1:12" ht="14.25" x14ac:dyDescent="0.2">
      <c r="A15" s="4" t="s">
        <v>18</v>
      </c>
      <c r="B15" s="20">
        <f>ROUND(B13*13.57%,0)</f>
        <v>893</v>
      </c>
      <c r="C15" s="20">
        <f t="shared" ref="C15:H15" si="2">ROUND(C13*13.57%,0)</f>
        <v>319</v>
      </c>
      <c r="D15" s="20">
        <f t="shared" si="2"/>
        <v>319</v>
      </c>
      <c r="E15" s="20">
        <f t="shared" si="2"/>
        <v>0</v>
      </c>
      <c r="F15" s="20">
        <f t="shared" si="2"/>
        <v>0</v>
      </c>
      <c r="G15" s="20">
        <f t="shared" si="2"/>
        <v>0</v>
      </c>
      <c r="H15" s="20">
        <f t="shared" si="2"/>
        <v>0</v>
      </c>
      <c r="I15" s="21">
        <f>SUM(B15:H15)</f>
        <v>1531</v>
      </c>
    </row>
    <row r="16" spans="1:12" ht="14.25" x14ac:dyDescent="0.2">
      <c r="A16" s="4" t="s">
        <v>13</v>
      </c>
      <c r="B16" s="20">
        <f t="shared" ref="B16" si="3">ROUND(B13*6.2%,0)</f>
        <v>408</v>
      </c>
      <c r="C16" s="20">
        <f t="shared" ref="C16:H16" si="4">ROUND(C13*6.2%,0)</f>
        <v>146</v>
      </c>
      <c r="D16" s="20">
        <f t="shared" si="4"/>
        <v>146</v>
      </c>
      <c r="E16" s="20">
        <f t="shared" si="4"/>
        <v>0</v>
      </c>
      <c r="F16" s="20">
        <f t="shared" si="4"/>
        <v>0</v>
      </c>
      <c r="G16" s="20">
        <f t="shared" si="4"/>
        <v>0</v>
      </c>
      <c r="H16" s="20">
        <f t="shared" si="4"/>
        <v>0</v>
      </c>
      <c r="I16" s="21">
        <f>SUM(B16:H16)</f>
        <v>700</v>
      </c>
    </row>
    <row r="17" spans="1:12" ht="14.25" x14ac:dyDescent="0.2">
      <c r="A17" s="4" t="s">
        <v>14</v>
      </c>
      <c r="B17" s="20">
        <f t="shared" ref="B17" si="5">ROUND(B13*1.45%,0)</f>
        <v>95</v>
      </c>
      <c r="C17" s="20">
        <f t="shared" ref="C17:H17" si="6">ROUND(C13*1.45%,0)</f>
        <v>34</v>
      </c>
      <c r="D17" s="20">
        <f t="shared" si="6"/>
        <v>34</v>
      </c>
      <c r="E17" s="20">
        <f t="shared" si="6"/>
        <v>0</v>
      </c>
      <c r="F17" s="20">
        <f t="shared" si="6"/>
        <v>0</v>
      </c>
      <c r="G17" s="20">
        <f t="shared" si="6"/>
        <v>0</v>
      </c>
      <c r="H17" s="20">
        <f t="shared" si="6"/>
        <v>0</v>
      </c>
      <c r="I17" s="21">
        <f>SUM(B17:H17)</f>
        <v>163</v>
      </c>
    </row>
    <row r="18" spans="1:12" ht="14.25" x14ac:dyDescent="0.2">
      <c r="A18" s="4" t="s">
        <v>19</v>
      </c>
      <c r="B18" s="20">
        <f>ROUND(B13*0.03%,0)</f>
        <v>2</v>
      </c>
      <c r="C18" s="20">
        <f t="shared" ref="C18:H18" si="7">ROUND(C13*0.03%,0)</f>
        <v>1</v>
      </c>
      <c r="D18" s="20">
        <f t="shared" si="7"/>
        <v>1</v>
      </c>
      <c r="E18" s="20">
        <f t="shared" si="7"/>
        <v>0</v>
      </c>
      <c r="F18" s="20">
        <f t="shared" si="7"/>
        <v>0</v>
      </c>
      <c r="G18" s="20">
        <f t="shared" si="7"/>
        <v>0</v>
      </c>
      <c r="H18" s="20">
        <f t="shared" si="7"/>
        <v>0</v>
      </c>
      <c r="I18" s="21">
        <f>SUM(B18:H18)</f>
        <v>4</v>
      </c>
    </row>
    <row r="19" spans="1:12" ht="15" x14ac:dyDescent="0.25">
      <c r="A19" s="1" t="s">
        <v>15</v>
      </c>
      <c r="B19" s="22">
        <f t="shared" ref="B19:H19" si="8">SUM(B15:B18)</f>
        <v>1398</v>
      </c>
      <c r="C19" s="22">
        <f t="shared" si="8"/>
        <v>500</v>
      </c>
      <c r="D19" s="22">
        <f t="shared" si="8"/>
        <v>500</v>
      </c>
      <c r="E19" s="22">
        <f t="shared" si="8"/>
        <v>0</v>
      </c>
      <c r="F19" s="22">
        <f t="shared" si="8"/>
        <v>0</v>
      </c>
      <c r="G19" s="22">
        <f t="shared" si="8"/>
        <v>0</v>
      </c>
      <c r="H19" s="22">
        <f t="shared" si="8"/>
        <v>0</v>
      </c>
      <c r="I19" s="23">
        <f>SUM(B19:H19)</f>
        <v>2398</v>
      </c>
    </row>
    <row r="20" spans="1:12" ht="14.25" x14ac:dyDescent="0.2">
      <c r="A20" s="4"/>
      <c r="B20" s="24"/>
      <c r="C20" s="24"/>
      <c r="D20" s="24"/>
      <c r="E20" s="24"/>
      <c r="F20" s="24"/>
      <c r="G20" s="24"/>
      <c r="H20" s="24"/>
      <c r="I20" s="3"/>
    </row>
    <row r="21" spans="1:12" ht="15" x14ac:dyDescent="0.25">
      <c r="A21" s="25" t="s">
        <v>16</v>
      </c>
      <c r="B21" s="26">
        <f t="shared" ref="B21:H21" si="9">+B13+B19</f>
        <v>7978</v>
      </c>
      <c r="C21" s="26">
        <f t="shared" si="9"/>
        <v>2850</v>
      </c>
      <c r="D21" s="26">
        <f>+D13+D19</f>
        <v>2850</v>
      </c>
      <c r="E21" s="26">
        <f t="shared" si="9"/>
        <v>0</v>
      </c>
      <c r="F21" s="26">
        <f t="shared" si="9"/>
        <v>0</v>
      </c>
      <c r="G21" s="26">
        <f t="shared" si="9"/>
        <v>0</v>
      </c>
      <c r="H21" s="26">
        <f t="shared" si="9"/>
        <v>0</v>
      </c>
      <c r="I21" s="27">
        <f>SUM(B21:H21)</f>
        <v>13678</v>
      </c>
      <c r="J21" s="28"/>
    </row>
    <row r="22" spans="1:12" ht="15" x14ac:dyDescent="0.25">
      <c r="A22" s="39" t="s">
        <v>20</v>
      </c>
      <c r="B22" s="31"/>
      <c r="C22" s="31"/>
      <c r="D22" s="31"/>
      <c r="I22" s="37">
        <v>1500</v>
      </c>
      <c r="J22" s="28"/>
    </row>
    <row r="23" spans="1:12" ht="15" x14ac:dyDescent="0.25">
      <c r="A23" s="40" t="s">
        <v>22</v>
      </c>
      <c r="B23" s="41"/>
      <c r="C23" s="42"/>
      <c r="D23" s="43"/>
      <c r="E23" s="41"/>
      <c r="F23" s="44"/>
      <c r="G23" s="41"/>
      <c r="H23" s="44"/>
      <c r="I23" s="38">
        <f>+I21+I22</f>
        <v>15178</v>
      </c>
      <c r="J23" s="28"/>
    </row>
    <row r="24" spans="1:12" ht="12.75" customHeight="1" x14ac:dyDescent="0.2">
      <c r="B24" s="31"/>
      <c r="C24" s="31"/>
      <c r="D24" s="31"/>
      <c r="I24" s="17"/>
      <c r="K24" s="29"/>
      <c r="L24" s="30"/>
    </row>
    <row r="25" spans="1:12" x14ac:dyDescent="0.2">
      <c r="B25" s="17"/>
      <c r="C25" s="28"/>
      <c r="E25" s="17"/>
      <c r="F25" s="32"/>
      <c r="G25" s="17"/>
      <c r="H25" s="32"/>
      <c r="J25" s="17"/>
      <c r="K25" s="29"/>
      <c r="L25" s="30"/>
    </row>
    <row r="26" spans="1:12" x14ac:dyDescent="0.2">
      <c r="B26" s="31"/>
      <c r="C26" s="31"/>
      <c r="D26" s="31"/>
      <c r="I26" s="17"/>
      <c r="K26" s="29"/>
      <c r="L26" s="30"/>
    </row>
    <row r="27" spans="1:12" ht="36.75" customHeight="1" x14ac:dyDescent="0.2">
      <c r="A27" s="50" t="s">
        <v>24</v>
      </c>
      <c r="B27" s="51"/>
      <c r="C27" s="51"/>
      <c r="D27" s="51"/>
      <c r="E27" s="51"/>
      <c r="F27" s="51"/>
      <c r="G27" s="51"/>
      <c r="H27" s="51"/>
      <c r="I27" s="52"/>
      <c r="K27" s="33"/>
    </row>
    <row r="28" spans="1:12" ht="15" x14ac:dyDescent="0.25">
      <c r="A28" s="53"/>
      <c r="B28" s="54"/>
      <c r="C28" s="54"/>
      <c r="D28" s="54"/>
      <c r="E28" s="54"/>
      <c r="F28" s="54"/>
      <c r="G28" s="54"/>
      <c r="H28" s="54"/>
      <c r="I28" s="55"/>
      <c r="K28" s="33"/>
    </row>
    <row r="29" spans="1:12" ht="15" x14ac:dyDescent="0.25">
      <c r="A29" s="1" t="s">
        <v>0</v>
      </c>
      <c r="B29" s="36"/>
      <c r="C29" s="36"/>
      <c r="D29" s="35"/>
      <c r="E29" s="2"/>
      <c r="F29" s="2"/>
      <c r="G29" s="2"/>
      <c r="H29" s="2"/>
      <c r="I29" s="3"/>
      <c r="K29" s="33"/>
    </row>
    <row r="30" spans="1:12" ht="15" x14ac:dyDescent="0.25">
      <c r="A30" s="4" t="s">
        <v>1</v>
      </c>
      <c r="B30" s="2">
        <v>28</v>
      </c>
      <c r="C30" s="2">
        <v>28</v>
      </c>
      <c r="D30" s="2">
        <v>28</v>
      </c>
      <c r="E30" s="2">
        <v>28</v>
      </c>
      <c r="F30" s="2">
        <v>28</v>
      </c>
      <c r="G30" s="2">
        <v>28</v>
      </c>
      <c r="H30" s="2">
        <v>28</v>
      </c>
      <c r="I30" s="5"/>
      <c r="K30" s="33"/>
      <c r="L30" s="30"/>
    </row>
    <row r="31" spans="1:12" ht="15" x14ac:dyDescent="0.25">
      <c r="A31" s="4" t="s">
        <v>2</v>
      </c>
      <c r="B31" s="2">
        <v>6</v>
      </c>
      <c r="C31" s="2">
        <v>6</v>
      </c>
      <c r="D31" s="2">
        <v>6</v>
      </c>
      <c r="E31" s="2">
        <v>6</v>
      </c>
      <c r="F31" s="2">
        <v>6</v>
      </c>
      <c r="G31" s="2">
        <v>6</v>
      </c>
      <c r="H31" s="2">
        <v>6</v>
      </c>
      <c r="I31" s="5"/>
      <c r="K31" s="33"/>
    </row>
    <row r="32" spans="1:12" ht="15" x14ac:dyDescent="0.25">
      <c r="A32" s="4" t="s">
        <v>3</v>
      </c>
      <c r="B32" s="2">
        <f t="shared" ref="B32:C32" si="10">B30*B31</f>
        <v>168</v>
      </c>
      <c r="C32" s="2">
        <f t="shared" si="10"/>
        <v>168</v>
      </c>
      <c r="D32" s="2">
        <f>D30*D31</f>
        <v>168</v>
      </c>
      <c r="E32" s="2">
        <f t="shared" ref="E32:H32" si="11">E30*E31</f>
        <v>168</v>
      </c>
      <c r="F32" s="2">
        <f t="shared" si="11"/>
        <v>168</v>
      </c>
      <c r="G32" s="2">
        <f t="shared" si="11"/>
        <v>168</v>
      </c>
      <c r="H32" s="2">
        <f t="shared" si="11"/>
        <v>168</v>
      </c>
      <c r="I32" s="5"/>
      <c r="K32" s="33"/>
    </row>
    <row r="33" spans="1:13" ht="15" x14ac:dyDescent="0.25">
      <c r="A33" s="4" t="s">
        <v>4</v>
      </c>
      <c r="B33" s="6">
        <v>35</v>
      </c>
      <c r="C33" s="6">
        <v>25</v>
      </c>
      <c r="D33" s="6">
        <v>25</v>
      </c>
      <c r="E33" s="6">
        <v>0</v>
      </c>
      <c r="F33" s="6">
        <v>0</v>
      </c>
      <c r="G33" s="6">
        <v>0</v>
      </c>
      <c r="H33" s="6">
        <v>0</v>
      </c>
      <c r="I33" s="5"/>
    </row>
    <row r="34" spans="1:13" ht="30" x14ac:dyDescent="0.25">
      <c r="A34" s="7" t="s">
        <v>5</v>
      </c>
      <c r="B34" s="9" t="s">
        <v>6</v>
      </c>
      <c r="C34" s="9" t="s">
        <v>7</v>
      </c>
      <c r="D34" s="9" t="s">
        <v>17</v>
      </c>
      <c r="E34" s="9"/>
      <c r="F34" s="9"/>
      <c r="G34" s="9"/>
      <c r="H34" s="9"/>
      <c r="I34" s="10" t="s">
        <v>8</v>
      </c>
    </row>
    <row r="35" spans="1:13" ht="14.25" x14ac:dyDescent="0.2">
      <c r="A35" s="4" t="s">
        <v>9</v>
      </c>
      <c r="B35" s="11">
        <v>3</v>
      </c>
      <c r="C35" s="11">
        <v>1</v>
      </c>
      <c r="D35" s="11">
        <v>1</v>
      </c>
      <c r="E35" s="11">
        <v>0</v>
      </c>
      <c r="F35" s="11">
        <v>0</v>
      </c>
      <c r="G35" s="11">
        <v>0</v>
      </c>
      <c r="H35" s="11">
        <v>0</v>
      </c>
      <c r="I35" s="12">
        <f>SUM(B35:H35)</f>
        <v>5</v>
      </c>
      <c r="K35" s="34"/>
      <c r="L35" s="30"/>
    </row>
    <row r="36" spans="1:13" ht="14.25" x14ac:dyDescent="0.2">
      <c r="A36" s="4"/>
      <c r="B36" s="11"/>
      <c r="C36" s="11"/>
      <c r="D36" s="11"/>
      <c r="E36" s="11"/>
      <c r="F36" s="11"/>
      <c r="G36" s="11"/>
      <c r="H36" s="11"/>
      <c r="I36" s="12"/>
      <c r="K36" s="34"/>
      <c r="L36" s="30"/>
    </row>
    <row r="37" spans="1:13" ht="15" hidden="1" x14ac:dyDescent="0.25">
      <c r="A37" s="1" t="s">
        <v>10</v>
      </c>
      <c r="B37" s="11">
        <v>1100</v>
      </c>
      <c r="C37" s="11">
        <v>1100</v>
      </c>
      <c r="D37" s="11">
        <v>3200</v>
      </c>
      <c r="E37" s="11">
        <v>3200</v>
      </c>
      <c r="F37" s="11">
        <v>2140</v>
      </c>
      <c r="G37" s="11">
        <v>4210</v>
      </c>
      <c r="H37" s="11">
        <v>4210</v>
      </c>
      <c r="I37" s="12"/>
      <c r="K37" s="34"/>
      <c r="L37" s="30"/>
    </row>
    <row r="38" spans="1:13" ht="15" x14ac:dyDescent="0.25">
      <c r="A38" s="1"/>
      <c r="B38" s="13"/>
      <c r="C38" s="13"/>
      <c r="D38" s="13"/>
      <c r="E38" s="13"/>
      <c r="F38" s="13"/>
      <c r="G38" s="13"/>
      <c r="H38" s="13"/>
      <c r="I38" s="14"/>
      <c r="K38" s="34"/>
      <c r="L38" s="30"/>
    </row>
    <row r="39" spans="1:13" ht="15" x14ac:dyDescent="0.25">
      <c r="A39" s="1" t="s">
        <v>11</v>
      </c>
      <c r="B39" s="15">
        <f>ROUND(B32*B33*B35,0)</f>
        <v>17640</v>
      </c>
      <c r="C39" s="15">
        <f t="shared" ref="C39:H39" si="12">ROUND(C32*C33*C35,0)</f>
        <v>4200</v>
      </c>
      <c r="D39" s="15">
        <f t="shared" si="12"/>
        <v>4200</v>
      </c>
      <c r="E39" s="15">
        <f t="shared" si="12"/>
        <v>0</v>
      </c>
      <c r="F39" s="15">
        <f t="shared" si="12"/>
        <v>0</v>
      </c>
      <c r="G39" s="15">
        <f t="shared" si="12"/>
        <v>0</v>
      </c>
      <c r="H39" s="15">
        <f t="shared" si="12"/>
        <v>0</v>
      </c>
      <c r="I39" s="16">
        <f>SUM(B39:H39)</f>
        <v>26040</v>
      </c>
      <c r="K39" s="34"/>
      <c r="L39" s="30"/>
    </row>
    <row r="40" spans="1:13" ht="15" x14ac:dyDescent="0.25">
      <c r="A40" s="1" t="s">
        <v>12</v>
      </c>
      <c r="B40" s="18"/>
      <c r="C40" s="18"/>
      <c r="D40" s="18"/>
      <c r="E40" s="18"/>
      <c r="F40" s="18"/>
      <c r="G40" s="18"/>
      <c r="H40" s="18"/>
      <c r="I40" s="19"/>
      <c r="K40" s="34"/>
      <c r="L40" s="30"/>
    </row>
    <row r="41" spans="1:13" ht="14.25" x14ac:dyDescent="0.2">
      <c r="A41" s="4" t="s">
        <v>18</v>
      </c>
      <c r="B41" s="20">
        <f>ROUND(B39*13.57%,0)</f>
        <v>2394</v>
      </c>
      <c r="C41" s="20">
        <f t="shared" ref="C41:H41" si="13">ROUND(C39*13.57%,0)</f>
        <v>570</v>
      </c>
      <c r="D41" s="20">
        <f t="shared" si="13"/>
        <v>570</v>
      </c>
      <c r="E41" s="20">
        <f t="shared" si="13"/>
        <v>0</v>
      </c>
      <c r="F41" s="20">
        <f t="shared" si="13"/>
        <v>0</v>
      </c>
      <c r="G41" s="20">
        <f t="shared" si="13"/>
        <v>0</v>
      </c>
      <c r="H41" s="20">
        <f t="shared" si="13"/>
        <v>0</v>
      </c>
      <c r="I41" s="21">
        <f>SUM(B41:H41)</f>
        <v>3534</v>
      </c>
      <c r="K41" s="34"/>
      <c r="L41" s="30"/>
    </row>
    <row r="42" spans="1:13" ht="14.25" x14ac:dyDescent="0.2">
      <c r="A42" s="4" t="s">
        <v>13</v>
      </c>
      <c r="B42" s="20">
        <f t="shared" ref="B42" si="14">ROUND(B39*6.2%,0)</f>
        <v>1094</v>
      </c>
      <c r="C42" s="20">
        <f t="shared" ref="C42:H42" si="15">ROUND(C39*6.2%,0)</f>
        <v>260</v>
      </c>
      <c r="D42" s="20">
        <f t="shared" si="15"/>
        <v>260</v>
      </c>
      <c r="E42" s="20">
        <f t="shared" si="15"/>
        <v>0</v>
      </c>
      <c r="F42" s="20">
        <f t="shared" si="15"/>
        <v>0</v>
      </c>
      <c r="G42" s="20">
        <f t="shared" si="15"/>
        <v>0</v>
      </c>
      <c r="H42" s="20">
        <f t="shared" si="15"/>
        <v>0</v>
      </c>
      <c r="I42" s="21">
        <f>SUM(B42:H42)</f>
        <v>1614</v>
      </c>
      <c r="K42" s="34"/>
      <c r="L42" s="30"/>
    </row>
    <row r="43" spans="1:13" ht="14.25" x14ac:dyDescent="0.2">
      <c r="A43" s="4" t="s">
        <v>14</v>
      </c>
      <c r="B43" s="20">
        <f t="shared" ref="B43" si="16">ROUND(B39*1.45%,0)</f>
        <v>256</v>
      </c>
      <c r="C43" s="20">
        <f t="shared" ref="C43:H43" si="17">ROUND(C39*1.45%,0)</f>
        <v>61</v>
      </c>
      <c r="D43" s="20">
        <f t="shared" si="17"/>
        <v>61</v>
      </c>
      <c r="E43" s="20">
        <f t="shared" si="17"/>
        <v>0</v>
      </c>
      <c r="F43" s="20">
        <f t="shared" si="17"/>
        <v>0</v>
      </c>
      <c r="G43" s="20">
        <f t="shared" si="17"/>
        <v>0</v>
      </c>
      <c r="H43" s="20">
        <f t="shared" si="17"/>
        <v>0</v>
      </c>
      <c r="I43" s="21">
        <f>SUM(B43:H43)</f>
        <v>378</v>
      </c>
      <c r="K43" s="34"/>
      <c r="L43" s="30"/>
    </row>
    <row r="44" spans="1:13" ht="14.25" x14ac:dyDescent="0.2">
      <c r="A44" s="4" t="s">
        <v>19</v>
      </c>
      <c r="B44" s="20">
        <f>ROUND(B39*0.03%,0)</f>
        <v>5</v>
      </c>
      <c r="C44" s="20">
        <f t="shared" ref="C44:H44" si="18">ROUND(C39*0.03%,0)</f>
        <v>1</v>
      </c>
      <c r="D44" s="20">
        <f t="shared" si="18"/>
        <v>1</v>
      </c>
      <c r="E44" s="20">
        <f t="shared" si="18"/>
        <v>0</v>
      </c>
      <c r="F44" s="20">
        <f t="shared" si="18"/>
        <v>0</v>
      </c>
      <c r="G44" s="20">
        <f t="shared" si="18"/>
        <v>0</v>
      </c>
      <c r="H44" s="20">
        <f t="shared" si="18"/>
        <v>0</v>
      </c>
      <c r="I44" s="21">
        <f>SUM(B44:H44)</f>
        <v>7</v>
      </c>
      <c r="K44" s="34"/>
      <c r="L44" s="30"/>
    </row>
    <row r="45" spans="1:13" ht="15" x14ac:dyDescent="0.25">
      <c r="A45" s="1" t="s">
        <v>15</v>
      </c>
      <c r="B45" s="22">
        <f t="shared" ref="B45:H45" si="19">SUM(B41:B44)</f>
        <v>3749</v>
      </c>
      <c r="C45" s="22">
        <f t="shared" si="19"/>
        <v>892</v>
      </c>
      <c r="D45" s="22">
        <f t="shared" si="19"/>
        <v>892</v>
      </c>
      <c r="E45" s="22">
        <f t="shared" si="19"/>
        <v>0</v>
      </c>
      <c r="F45" s="22">
        <f t="shared" si="19"/>
        <v>0</v>
      </c>
      <c r="G45" s="22">
        <f t="shared" si="19"/>
        <v>0</v>
      </c>
      <c r="H45" s="22">
        <f t="shared" si="19"/>
        <v>0</v>
      </c>
      <c r="I45" s="23">
        <f>SUM(B45:H45)</f>
        <v>5533</v>
      </c>
      <c r="K45" s="34"/>
    </row>
    <row r="46" spans="1:13" ht="14.25" x14ac:dyDescent="0.2">
      <c r="A46" s="4"/>
      <c r="B46" s="24"/>
      <c r="C46" s="24"/>
      <c r="D46" s="24"/>
      <c r="E46" s="24"/>
      <c r="F46" s="24"/>
      <c r="G46" s="24"/>
      <c r="H46" s="24"/>
      <c r="I46" s="3"/>
      <c r="M46" s="33"/>
    </row>
    <row r="47" spans="1:13" ht="15" x14ac:dyDescent="0.25">
      <c r="A47" s="25" t="s">
        <v>16</v>
      </c>
      <c r="B47" s="26">
        <f t="shared" ref="B47:C47" si="20">+B39+B45</f>
        <v>21389</v>
      </c>
      <c r="C47" s="26">
        <f t="shared" si="20"/>
        <v>5092</v>
      </c>
      <c r="D47" s="26">
        <f>+D39+D45</f>
        <v>5092</v>
      </c>
      <c r="E47" s="26">
        <f t="shared" ref="E47:H47" si="21">+E39+E45</f>
        <v>0</v>
      </c>
      <c r="F47" s="26">
        <f t="shared" si="21"/>
        <v>0</v>
      </c>
      <c r="G47" s="26">
        <f t="shared" si="21"/>
        <v>0</v>
      </c>
      <c r="H47" s="26">
        <f t="shared" si="21"/>
        <v>0</v>
      </c>
      <c r="I47" s="27">
        <f>SUM(B47:H47)</f>
        <v>31573</v>
      </c>
      <c r="M47" s="29"/>
    </row>
    <row r="48" spans="1:13" ht="15" x14ac:dyDescent="0.25">
      <c r="A48" s="39" t="s">
        <v>20</v>
      </c>
      <c r="B48" s="31"/>
      <c r="C48" s="31"/>
      <c r="D48" s="31"/>
      <c r="I48" s="37">
        <v>2500</v>
      </c>
      <c r="M48" s="33"/>
    </row>
    <row r="49" spans="1:10" ht="15" x14ac:dyDescent="0.25">
      <c r="A49" s="40" t="s">
        <v>21</v>
      </c>
      <c r="B49" s="45"/>
      <c r="C49" s="46"/>
      <c r="D49" s="47"/>
      <c r="E49" s="48"/>
      <c r="F49" s="49"/>
      <c r="G49" s="48"/>
      <c r="H49" s="49"/>
      <c r="I49" s="38">
        <f>+I47+I48</f>
        <v>34073</v>
      </c>
      <c r="J49" s="32"/>
    </row>
  </sheetData>
  <mergeCells count="4">
    <mergeCell ref="A1:I1"/>
    <mergeCell ref="A2:I2"/>
    <mergeCell ref="A27:I27"/>
    <mergeCell ref="A28:I28"/>
  </mergeCells>
  <printOptions horizontalCentered="1"/>
  <pageMargins left="0.25" right="0.25" top="0.75" bottom="0.75" header="0.3" footer="0.3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Evergreen Elementary School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Technology</dc:creator>
  <cp:lastModifiedBy>Technology</cp:lastModifiedBy>
  <cp:lastPrinted>2024-08-12T18:58:01Z</cp:lastPrinted>
  <dcterms:created xsi:type="dcterms:W3CDTF">2024-05-29T16:46:16Z</dcterms:created>
  <dcterms:modified xsi:type="dcterms:W3CDTF">2024-08-22T17:46:32Z</dcterms:modified>
</cp:coreProperties>
</file>